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9210"/>
  </bookViews>
  <sheets>
    <sheet name="ANEXO 13" sheetId="80" r:id="rId1"/>
  </sheets>
  <definedNames>
    <definedName name="_xlnm.Print_Area" localSheetId="0">'ANEXO 13'!$A$1:$F$82</definedName>
    <definedName name="_xlnm.Print_Titles" localSheetId="0">'ANEXO 13'!$1:$18</definedName>
  </definedNames>
  <calcPr calcId="162913"/>
</workbook>
</file>

<file path=xl/calcChain.xml><?xml version="1.0" encoding="utf-8"?>
<calcChain xmlns="http://schemas.openxmlformats.org/spreadsheetml/2006/main">
  <c r="E70" i="80" l="1"/>
  <c r="C70" i="80"/>
  <c r="D70" i="80"/>
  <c r="F70" i="80"/>
  <c r="F66" i="80"/>
  <c r="E67" i="80"/>
  <c r="E68" i="80"/>
  <c r="E15" i="80" l="1"/>
  <c r="E13" i="80"/>
  <c r="E36" i="80" l="1"/>
  <c r="C37" i="80"/>
  <c r="D64" i="80" l="1"/>
  <c r="F59" i="80" s="1"/>
  <c r="C64" i="80"/>
  <c r="E62" i="80"/>
  <c r="E61" i="80"/>
  <c r="E64" i="80" s="1"/>
  <c r="E60" i="80"/>
  <c r="D58" i="80"/>
  <c r="F54" i="80" s="1"/>
  <c r="C58" i="80"/>
  <c r="E56" i="80"/>
  <c r="E55" i="80"/>
  <c r="D53" i="80"/>
  <c r="F48" i="80" s="1"/>
  <c r="C53" i="80"/>
  <c r="E51" i="80"/>
  <c r="E50" i="80"/>
  <c r="E49" i="80"/>
  <c r="D47" i="80"/>
  <c r="F38" i="80" s="1"/>
  <c r="C47" i="80"/>
  <c r="E45" i="80"/>
  <c r="E44" i="80"/>
  <c r="E43" i="80"/>
  <c r="E42" i="80"/>
  <c r="E41" i="80"/>
  <c r="E40" i="80"/>
  <c r="E47" i="80" s="1"/>
  <c r="E39" i="80"/>
  <c r="D37" i="80"/>
  <c r="E35" i="80"/>
  <c r="E34" i="80"/>
  <c r="E33" i="80"/>
  <c r="E32" i="80"/>
  <c r="E31" i="80"/>
  <c r="E30" i="80"/>
  <c r="E26" i="80"/>
  <c r="E25" i="80"/>
  <c r="E28" i="80" s="1"/>
  <c r="D28" i="80"/>
  <c r="F24" i="80" s="1"/>
  <c r="C28" i="80"/>
  <c r="E22" i="80"/>
  <c r="E21" i="80"/>
  <c r="E20" i="80"/>
  <c r="D23" i="80"/>
  <c r="F19" i="80" s="1"/>
  <c r="C23" i="80"/>
  <c r="F29" i="80" l="1"/>
  <c r="E53" i="80"/>
  <c r="E37" i="80"/>
  <c r="E58" i="80"/>
  <c r="E23" i="80"/>
</calcChain>
</file>

<file path=xl/sharedStrings.xml><?xml version="1.0" encoding="utf-8"?>
<sst xmlns="http://schemas.openxmlformats.org/spreadsheetml/2006/main" count="66" uniqueCount="65">
  <si>
    <t>H. AYUNTAMIENTO DE GUAYMAS, SONORA.</t>
  </si>
  <si>
    <t>TOTAL:</t>
  </si>
  <si>
    <t>ANEXO 13</t>
  </si>
  <si>
    <t>DESGLOSE DE GASTOS EFECTUADOS CON RECURSOS DEL</t>
  </si>
  <si>
    <t>FONDO DE APORTACIONES PARA LA INFRAESTRUCTURA SOCIAL MUNICIPAL</t>
  </si>
  <si>
    <t xml:space="preserve">Saldo conciliado en Bancos al inicio del ejercicio </t>
  </si>
  <si>
    <t>Ingresos  por Ejercer:</t>
  </si>
  <si>
    <t>Importe a Justificar:</t>
  </si>
  <si>
    <t>Número de Obra</t>
  </si>
  <si>
    <t>Descripción del Gasto por Rubros</t>
  </si>
  <si>
    <t>Importe Presupuestado</t>
  </si>
  <si>
    <t>Importe Ejercido Acumulado al Trimestre</t>
  </si>
  <si>
    <t>Variación</t>
  </si>
  <si>
    <t>% Por Rubro</t>
  </si>
  <si>
    <t>61408 02 25 11.- INFRAESTRUCTURA Y EQUIPAMIENTO</t>
  </si>
  <si>
    <t>SUBTOTAL 61408 02 25 11</t>
  </si>
  <si>
    <t>61409 02 25 11.- INFRAESTRUCTURA Y EQUIPAMIENTO</t>
  </si>
  <si>
    <t>SUBTOTAL 61409 02 25 11</t>
  </si>
  <si>
    <t>Más: Ingresos recibidos por participaciones del 1º de Enero al 31 de Marzo del 2018</t>
  </si>
  <si>
    <t>Menos: Gastos efectuados del 1º de Enero al 31 de Marzo del 2018</t>
  </si>
  <si>
    <t>Menos: Saldo en Bancos al 31 de Marzo del 2018</t>
  </si>
  <si>
    <t>61422 02 25 11.- PAVIMENTACIÓN DE CALLES Y AVENIDAS</t>
  </si>
  <si>
    <t>SUBTOTAL 61422 02 25 11</t>
  </si>
  <si>
    <t>61102 02 25 11.- CONSTRUCCIÓN Y AMPLIACIÓN</t>
  </si>
  <si>
    <t>SUBTOTAL 61102 02 25 11</t>
  </si>
  <si>
    <t>61207 02 25 11.- ESTUDIOS Y PROYECTOS</t>
  </si>
  <si>
    <t>SUBTOTAL 61207 02 25 11</t>
  </si>
  <si>
    <t>61410 02 25 11.- ELECTRIFICACIÓN URBANA</t>
  </si>
  <si>
    <t>SUBTOTAL 61410 02 25 11</t>
  </si>
  <si>
    <t>CONSTRUCCIÓN DE CUARTOS DORMITORIOS Y CUARTOS PARA BAÑOS, INSTALACIONES HIDROSANITARIAS, VALLE DEL YAQUI EN GUAYMAS, SONORA</t>
  </si>
  <si>
    <t>CONSTRUCCIÓN DE CUARTOS DORMITORIOS Y CUARTOS PARA BAÑOS, INSTALACIONES HIDROSANITARIAS EN EL VALLE DE GUAYMAS</t>
  </si>
  <si>
    <t xml:space="preserve">ADQUISICIÓN DE SOFTWARE Y HARDWARE </t>
  </si>
  <si>
    <t>CURSOS DE CAPACITACIÓN Y ACTUALIZACIÓN DE PERSONAL</t>
  </si>
  <si>
    <t>CONSTRUCCIÓN, AMPLIACIÓN Y REHABILITACIÓN DE RED DE AGUA POTABLE EN COLONIA 18 DE NOVIEMBRE</t>
  </si>
  <si>
    <t>CONSTRUCCIÓN, AMPLIACIÓN Y REHABILITACIÓN DE RED DE AGUA POTABLE EN COLONIA AMPLIACIÓN POPULAR</t>
  </si>
  <si>
    <t>CONSTRUCCIÓN, AMPLIACIÓN Y REHABILITACIÓN DE RED DE AGUA POTABLE EN  FRACC. LAS PLAZAS</t>
  </si>
  <si>
    <t>CONSTRUCCIÓN, AMPLIACIÓN Y REHABILITACIÓN DE RED DE AGUA POTABLE EN COLONIA  LAS TORRES DE FÁTIMA</t>
  </si>
  <si>
    <t>CONSTRUCCIÓN DE RED DE AGUA POTABLE EN LA LOCALIDAD DE PÓTAM 3RA ETAPA</t>
  </si>
  <si>
    <t>REHABILITACIÓN DE LA RED DE AGUA POTABLE,  EN LA COLONIA ADOLFO LÓPEZ MATEOS.</t>
  </si>
  <si>
    <t>CONSTRUCCIÓN, AMPLIACIÓN Y REHABILITACIÓN DE RED DE ALCANTARILLADO EN COLONIA INDEPENDENCIA</t>
  </si>
  <si>
    <t>CONSTRUCCIÓN, AMPLIACIÓN Y REHABILITACIÓN DE RED DE ALCANTARILLADO EN COLONIA 18 DE NOVIEMBRE</t>
  </si>
  <si>
    <t>CONSTRUCCIÓN, AMPLIACIÓN Y REHABILITACIÓN DE RED DE ALCANTARILLADO EN COLONIA AMPLIACIÓN POPULAR</t>
  </si>
  <si>
    <t>CONSTRUCCIÓN, AMPLIACIÓN Y REHABILITACIÓN DE RED DE ALCANTARILLADO EN FRACC. LAS PLAZAS</t>
  </si>
  <si>
    <t>CONSTRUCCIÓN, AMPLIACIÓN Y REHABILITACIÓN DE RED DE ALCANTARILLADO EN COLONIA LAS TORRES DE FÁTIMA</t>
  </si>
  <si>
    <t>CONSTRUCCIÓN, AMPLIACIÓN Y REHABILITACIÓN DE RED DE ALCANTARILLADO EN COLONIA MIRADOR</t>
  </si>
  <si>
    <t>CONSTRUCCIÓN, AMPLIACIÓN Y REHABILITACIÓN DE RED DE ALCANTARILLADO EN POTAM</t>
  </si>
  <si>
    <t>AMPLIACIÓN DE RED ELÉCTRICA, COLONIA 18 DE NOVIEMBRE, GUAYMAS SONORA</t>
  </si>
  <si>
    <t>AMPLIACIÓN DE RED ELÉCTRICA, COLONIA ADOLFO DE LA HUERTA (FÁTIMA), GUAYMAS SONORA</t>
  </si>
  <si>
    <t>AMPLIACIÓN DE RED ELÉCTRICA EN VARIAS COLONIAS DEL CASCO URBANO</t>
  </si>
  <si>
    <t>PAVIMENTACIÓN CON CONCRETO HIDRÁULICO E INFRAESTRUCTURA HIDROSANITARIA DE AVENIDA VI ENTRE CALLE 10 Y CALLE 20, EN LA COLONIA CENTRO, EN EL MUNICIPIO DE GUAYMAS, SONORA.</t>
  </si>
  <si>
    <t>PAVIMENTACIÓN CON CONCRETO HIDRÁULICO EN CIRCUNVALACIÓN LAS PLAZAS ENTRE PLAZA HIDALGO Y CIRCUITO LAS PLAZAS FRACC. LAS PLAZAS  GUAYMAS SONORA</t>
  </si>
  <si>
    <t>SUBTOTAL 61424 02 25 11</t>
  </si>
  <si>
    <t>61424 02 25 11.- INDIRECTOS P/OBRAS EN DIVISIÓN DE TERRENOS</t>
  </si>
  <si>
    <t xml:space="preserve">ADQUISICIÓN DE EQUIPO TOPOGRÁFICO DE POSICIONAMIENTO GLOBAL SATELITAL (GPS) </t>
  </si>
  <si>
    <t>ADQUISICIÓN DE EQUIPO BÁSICO DE MEDICIÓN (ODÓMETROS, FLEXÓMETROS, NAVEGADOR PORTÁTIL CON CÁMARA, ETC.)</t>
  </si>
  <si>
    <t>DIAGNOSTICO Y EVALUACIÓN DE PROYECTOS, VERIFICACIÓN Y SEGUIMIENTO DE LAS OBRAS</t>
  </si>
  <si>
    <r>
      <t xml:space="preserve">Periodo: </t>
    </r>
    <r>
      <rPr>
        <sz val="9"/>
        <rFont val="Arial"/>
        <family val="2"/>
      </rPr>
      <t>Del 1º de Enero  al 31 de Marzo del 2019</t>
    </r>
  </si>
  <si>
    <t>CONSTRUCCIÓN DE CUARTOS DORMITORIOS Y CUARTOS PARA BAÑOS, INSTALACIONES HIDROSANITARIAS EN DIVERSAS COLONIAS DEL CASCO URBANO</t>
  </si>
  <si>
    <t>01 CP FISMDF</t>
  </si>
  <si>
    <t>REHABILITACIÓN DE RED DE AGUA POTABLE EN LA LOCALIDAD LÁZARO CÁRDENAS, MPIO. DE GUAYMAS, SONORA</t>
  </si>
  <si>
    <t>CONCILIACION DEL SALDO DE LA CUENTA No. BBVA BANCOMER 0112551608</t>
  </si>
  <si>
    <t>Declaramos bajo protesta de decir verdad que los estados financieros y sus notas son razonablemente correctos y son propiedad del emisor.</t>
  </si>
  <si>
    <t>35501 01 25 11.- MANTENIMIENTO Y CONSERV. EQUIPO TRANSPORTE</t>
  </si>
  <si>
    <t>SUB TOTAL 35501 01 25 11</t>
  </si>
  <si>
    <t xml:space="preserve">GASTOS INDIRECTOS FISMDF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</si>
</sst>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_(&quot;N$&quot;* #,##0.00_);_(&quot;N$&quot;* \(#,##0.00\);_(&quot;N$&quot;* &quot;-&quot;??_);_(@_)"/>
    <numFmt numFmtId="165" formatCode="#,##0.00_ ;\-#,##0.00\ "/>
    <numFmt numFmtId="166" formatCode="00"/>
    <numFmt numFmtId="167" formatCode="_(&quot;S/.&quot;\ * #,##0.00_);_(&quot;S/.&quot;\ * \(#,##0.00\);_(&quot;S/.&quot;\ * &quot;-&quot;??_);_(@_)"/>
    <numFmt numFmtId="168" formatCode="_(* #,##0.00_);_(* \(#,##0.00\);_(* &quot;-&quot;??_);_(@_)"/>
    <numFmt numFmtId="169" formatCode="_-* #,##0.00\ _$_-;\-* #,##0.00\ _$_-;_-* &quot;-&quot;??\ _$_-;_-@_-"/>
    <numFmt numFmtId="170" formatCode="0.0000%"/>
    <numFmt numFmtId="171" formatCode="#,##0.00;[Red]#,##0.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sz val="10"/>
      <color indexed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1"/>
      <color indexed="8"/>
      <name val="Arial Narrow"/>
      <family val="2"/>
    </font>
    <font>
      <i/>
      <sz val="8"/>
      <name val="Arial Narrow"/>
      <family val="2"/>
    </font>
    <font>
      <sz val="11"/>
      <name val="Arial Narrow"/>
      <family val="2"/>
    </font>
    <font>
      <b/>
      <i/>
      <sz val="10"/>
      <name val="Arial Narrow"/>
      <family val="2"/>
    </font>
    <font>
      <b/>
      <i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44" fontId="3" fillId="0" borderId="0" applyFont="0" applyFill="0" applyBorder="0" applyAlignment="0" applyProtection="0"/>
  </cellStyleXfs>
  <cellXfs count="84">
    <xf numFmtId="0" fontId="0" fillId="0" borderId="0" xfId="0"/>
    <xf numFmtId="0" fontId="6" fillId="0" borderId="3" xfId="0" applyFont="1" applyBorder="1" applyAlignment="1">
      <alignment horizontal="center" vertical="top"/>
    </xf>
    <xf numFmtId="0" fontId="4" fillId="0" borderId="0" xfId="5" applyFont="1"/>
    <xf numFmtId="0" fontId="5" fillId="0" borderId="0" xfId="5" applyFont="1" applyAlignment="1">
      <alignment horizontal="center"/>
    </xf>
    <xf numFmtId="4" fontId="11" fillId="0" borderId="3" xfId="5" applyNumberFormat="1" applyFont="1" applyBorder="1" applyAlignment="1">
      <alignment horizontal="center" vertical="top"/>
    </xf>
    <xf numFmtId="165" fontId="11" fillId="0" borderId="3" xfId="5" applyNumberFormat="1" applyFont="1" applyFill="1" applyBorder="1" applyAlignment="1">
      <alignment horizontal="center" vertical="top"/>
    </xf>
    <xf numFmtId="166" fontId="6" fillId="0" borderId="3" xfId="5" applyNumberFormat="1" applyFont="1" applyBorder="1" applyAlignment="1">
      <alignment horizontal="center" vertical="top"/>
    </xf>
    <xf numFmtId="4" fontId="6" fillId="0" borderId="3" xfId="5" applyNumberFormat="1" applyFont="1" applyBorder="1" applyAlignment="1">
      <alignment horizontal="justify" vertical="top"/>
    </xf>
    <xf numFmtId="0" fontId="1" fillId="0" borderId="0" xfId="11"/>
    <xf numFmtId="0" fontId="14" fillId="0" borderId="0" xfId="5" applyFont="1" applyAlignment="1">
      <alignment horizontal="center"/>
    </xf>
    <xf numFmtId="0" fontId="14" fillId="0" borderId="0" xfId="5" applyFont="1" applyAlignment="1"/>
    <xf numFmtId="0" fontId="8" fillId="0" borderId="0" xfId="5" applyFont="1" applyAlignment="1">
      <alignment horizontal="center"/>
    </xf>
    <xf numFmtId="0" fontId="15" fillId="0" borderId="0" xfId="5" applyFont="1"/>
    <xf numFmtId="0" fontId="5" fillId="0" borderId="0" xfId="5" applyFont="1"/>
    <xf numFmtId="167" fontId="6" fillId="0" borderId="0" xfId="9" applyNumberFormat="1" applyFont="1" applyAlignment="1">
      <alignment horizontal="right"/>
    </xf>
    <xf numFmtId="44" fontId="6" fillId="0" borderId="0" xfId="8" applyNumberFormat="1" applyFont="1" applyAlignment="1"/>
    <xf numFmtId="44" fontId="6" fillId="0" borderId="0" xfId="12" applyFont="1" applyAlignment="1">
      <alignment horizontal="center"/>
    </xf>
    <xf numFmtId="0" fontId="6" fillId="0" borderId="0" xfId="5" applyFont="1" applyAlignment="1">
      <alignment horizontal="right"/>
    </xf>
    <xf numFmtId="44" fontId="6" fillId="0" borderId="0" xfId="8" applyNumberFormat="1" applyFont="1" applyAlignment="1">
      <alignment horizontal="center"/>
    </xf>
    <xf numFmtId="0" fontId="8" fillId="0" borderId="0" xfId="5" applyFont="1" applyAlignment="1">
      <alignment horizontal="right"/>
    </xf>
    <xf numFmtId="168" fontId="4" fillId="0" borderId="0" xfId="8" applyNumberFormat="1" applyFont="1"/>
    <xf numFmtId="169" fontId="4" fillId="0" borderId="0" xfId="5" applyNumberFormat="1" applyFont="1"/>
    <xf numFmtId="170" fontId="7" fillId="0" borderId="3" xfId="5" applyNumberFormat="1" applyFont="1" applyFill="1" applyBorder="1" applyAlignment="1">
      <alignment horizontal="center" vertical="top"/>
    </xf>
    <xf numFmtId="0" fontId="10" fillId="0" borderId="2" xfId="5" applyFont="1" applyBorder="1" applyAlignment="1">
      <alignment horizontal="center" vertical="top"/>
    </xf>
    <xf numFmtId="4" fontId="12" fillId="0" borderId="2" xfId="5" applyNumberFormat="1" applyFont="1" applyBorder="1" applyAlignment="1">
      <alignment horizontal="center"/>
    </xf>
    <xf numFmtId="171" fontId="10" fillId="0" borderId="8" xfId="5" applyNumberFormat="1" applyFont="1" applyBorder="1" applyAlignment="1">
      <alignment horizontal="center" vertical="top"/>
    </xf>
    <xf numFmtId="44" fontId="10" fillId="0" borderId="2" xfId="5" applyNumberFormat="1" applyFont="1" applyBorder="1" applyAlignment="1">
      <alignment horizontal="center" vertical="top"/>
    </xf>
    <xf numFmtId="0" fontId="3" fillId="0" borderId="0" xfId="10"/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4" fontId="6" fillId="0" borderId="3" xfId="0" applyNumberFormat="1" applyFont="1" applyFill="1" applyBorder="1" applyAlignment="1">
      <alignment horizontal="justify" vertical="top"/>
    </xf>
    <xf numFmtId="0" fontId="6" fillId="0" borderId="2" xfId="0" applyFont="1" applyFill="1" applyBorder="1" applyAlignment="1">
      <alignment horizontal="center" vertical="top"/>
    </xf>
    <xf numFmtId="4" fontId="6" fillId="0" borderId="2" xfId="0" applyNumberFormat="1" applyFont="1" applyFill="1" applyBorder="1" applyAlignment="1">
      <alignment horizontal="justify" vertical="top"/>
    </xf>
    <xf numFmtId="4" fontId="11" fillId="0" borderId="2" xfId="5" applyNumberFormat="1" applyFont="1" applyBorder="1" applyAlignment="1">
      <alignment horizontal="center" vertical="top"/>
    </xf>
    <xf numFmtId="165" fontId="11" fillId="0" borderId="2" xfId="5" applyNumberFormat="1" applyFont="1" applyFill="1" applyBorder="1" applyAlignment="1">
      <alignment horizontal="center" vertical="top"/>
    </xf>
    <xf numFmtId="4" fontId="20" fillId="0" borderId="3" xfId="5" applyNumberFormat="1" applyFont="1" applyBorder="1" applyAlignment="1">
      <alignment horizontal="center" vertical="top"/>
    </xf>
    <xf numFmtId="165" fontId="11" fillId="0" borderId="7" xfId="5" applyNumberFormat="1" applyFont="1" applyFill="1" applyBorder="1" applyAlignment="1">
      <alignment horizontal="center" vertical="top"/>
    </xf>
    <xf numFmtId="0" fontId="8" fillId="0" borderId="0" xfId="5" applyFont="1"/>
    <xf numFmtId="0" fontId="6" fillId="0" borderId="0" xfId="5" applyFont="1"/>
    <xf numFmtId="44" fontId="14" fillId="2" borderId="10" xfId="5" applyNumberFormat="1" applyFont="1" applyFill="1" applyBorder="1" applyAlignment="1">
      <alignment horizontal="justify" vertical="top"/>
    </xf>
    <xf numFmtId="10" fontId="14" fillId="2" borderId="10" xfId="5" applyNumberFormat="1" applyFont="1" applyFill="1" applyBorder="1" applyAlignment="1">
      <alignment horizontal="center" vertical="top"/>
    </xf>
    <xf numFmtId="165" fontId="18" fillId="3" borderId="6" xfId="5" applyNumberFormat="1" applyFont="1" applyFill="1" applyBorder="1" applyAlignment="1">
      <alignment horizontal="center" vertical="top"/>
    </xf>
    <xf numFmtId="165" fontId="13" fillId="3" borderId="6" xfId="5" applyNumberFormat="1" applyFont="1" applyFill="1" applyBorder="1" applyAlignment="1">
      <alignment horizontal="center" vertical="top"/>
    </xf>
    <xf numFmtId="170" fontId="7" fillId="3" borderId="10" xfId="5" applyNumberFormat="1" applyFont="1" applyFill="1" applyBorder="1" applyAlignment="1">
      <alignment horizontal="center" vertical="top"/>
    </xf>
    <xf numFmtId="49" fontId="6" fillId="3" borderId="10" xfId="5" applyNumberFormat="1" applyFont="1" applyFill="1" applyBorder="1" applyAlignment="1">
      <alignment horizontal="justify" vertical="top"/>
    </xf>
    <xf numFmtId="0" fontId="21" fillId="3" borderId="10" xfId="5" applyFont="1" applyFill="1" applyBorder="1" applyAlignment="1">
      <alignment horizontal="center" vertical="top" wrapText="1"/>
    </xf>
    <xf numFmtId="0" fontId="19" fillId="0" borderId="0" xfId="5" applyFont="1" applyAlignment="1"/>
    <xf numFmtId="49" fontId="6" fillId="3" borderId="2" xfId="5" applyNumberFormat="1" applyFont="1" applyFill="1" applyBorder="1" applyAlignment="1">
      <alignment horizontal="justify" vertical="top"/>
    </xf>
    <xf numFmtId="165" fontId="18" fillId="3" borderId="9" xfId="5" applyNumberFormat="1" applyFont="1" applyFill="1" applyBorder="1" applyAlignment="1">
      <alignment horizontal="center" vertical="top"/>
    </xf>
    <xf numFmtId="165" fontId="18" fillId="3" borderId="11" xfId="5" applyNumberFormat="1" applyFont="1" applyFill="1" applyBorder="1" applyAlignment="1">
      <alignment horizontal="center" vertical="top"/>
    </xf>
    <xf numFmtId="49" fontId="6" fillId="0" borderId="2" xfId="5" applyNumberFormat="1" applyFont="1" applyFill="1" applyBorder="1" applyAlignment="1">
      <alignment horizontal="justify" vertical="top"/>
    </xf>
    <xf numFmtId="0" fontId="21" fillId="0" borderId="2" xfId="5" applyFont="1" applyFill="1" applyBorder="1" applyAlignment="1">
      <alignment horizontal="center" vertical="top" wrapText="1"/>
    </xf>
    <xf numFmtId="165" fontId="18" fillId="0" borderId="9" xfId="5" applyNumberFormat="1" applyFont="1" applyFill="1" applyBorder="1" applyAlignment="1">
      <alignment horizontal="center" vertical="top"/>
    </xf>
    <xf numFmtId="165" fontId="18" fillId="0" borderId="11" xfId="5" applyNumberFormat="1" applyFont="1" applyFill="1" applyBorder="1" applyAlignment="1">
      <alignment horizontal="center" vertical="top"/>
    </xf>
    <xf numFmtId="0" fontId="10" fillId="0" borderId="8" xfId="5" applyFont="1" applyBorder="1" applyAlignment="1">
      <alignment horizontal="center" vertical="top"/>
    </xf>
    <xf numFmtId="4" fontId="19" fillId="0" borderId="9" xfId="5" applyNumberFormat="1" applyFont="1" applyBorder="1" applyAlignment="1">
      <alignment horizontal="left" vertical="top"/>
    </xf>
    <xf numFmtId="0" fontId="10" fillId="3" borderId="10" xfId="5" applyFont="1" applyFill="1" applyBorder="1" applyAlignment="1">
      <alignment horizontal="center" vertical="top"/>
    </xf>
    <xf numFmtId="4" fontId="21" fillId="3" borderId="9" xfId="5" applyNumberFormat="1" applyFont="1" applyFill="1" applyBorder="1" applyAlignment="1">
      <alignment horizontal="center" vertical="top"/>
    </xf>
    <xf numFmtId="4" fontId="18" fillId="3" borderId="2" xfId="5" applyNumberFormat="1" applyFont="1" applyFill="1" applyBorder="1" applyAlignment="1">
      <alignment horizontal="center"/>
    </xf>
    <xf numFmtId="4" fontId="11" fillId="0" borderId="2" xfId="5" applyNumberFormat="1" applyFont="1" applyBorder="1" applyAlignment="1">
      <alignment horizontal="center"/>
    </xf>
    <xf numFmtId="171" fontId="20" fillId="0" borderId="8" xfId="5" applyNumberFormat="1" applyFont="1" applyBorder="1" applyAlignment="1">
      <alignment horizontal="center" vertical="top"/>
    </xf>
    <xf numFmtId="171" fontId="22" fillId="3" borderId="8" xfId="5" applyNumberFormat="1" applyFont="1" applyFill="1" applyBorder="1" applyAlignment="1">
      <alignment horizontal="center" vertical="top"/>
    </xf>
    <xf numFmtId="44" fontId="10" fillId="0" borderId="3" xfId="5" applyNumberFormat="1" applyFont="1" applyBorder="1" applyAlignment="1">
      <alignment horizontal="center" vertical="top"/>
    </xf>
    <xf numFmtId="170" fontId="7" fillId="4" borderId="3" xfId="5" applyNumberFormat="1" applyFont="1" applyFill="1" applyBorder="1" applyAlignment="1">
      <alignment horizontal="center" vertical="top"/>
    </xf>
    <xf numFmtId="165" fontId="11" fillId="0" borderId="8" xfId="5" applyNumberFormat="1" applyFont="1" applyFill="1" applyBorder="1" applyAlignment="1">
      <alignment horizontal="center" vertical="top"/>
    </xf>
    <xf numFmtId="170" fontId="7" fillId="0" borderId="2" xfId="5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justify" vertical="top"/>
    </xf>
    <xf numFmtId="4" fontId="11" fillId="0" borderId="1" xfId="5" applyNumberFormat="1" applyFont="1" applyBorder="1" applyAlignment="1">
      <alignment horizontal="center" vertical="top"/>
    </xf>
    <xf numFmtId="165" fontId="11" fillId="0" borderId="1" xfId="5" applyNumberFormat="1" applyFont="1" applyFill="1" applyBorder="1" applyAlignment="1">
      <alignment horizontal="center" vertical="top"/>
    </xf>
    <xf numFmtId="165" fontId="11" fillId="0" borderId="4" xfId="5" applyNumberFormat="1" applyFont="1" applyFill="1" applyBorder="1" applyAlignment="1">
      <alignment horizontal="center" vertical="top"/>
    </xf>
    <xf numFmtId="170" fontId="7" fillId="0" borderId="1" xfId="5" applyNumberFormat="1" applyFont="1" applyFill="1" applyBorder="1" applyAlignment="1">
      <alignment horizontal="center" vertical="top"/>
    </xf>
    <xf numFmtId="4" fontId="6" fillId="0" borderId="2" xfId="5" applyNumberFormat="1" applyFont="1" applyBorder="1" applyAlignment="1">
      <alignment horizontal="left" vertical="top"/>
    </xf>
    <xf numFmtId="0" fontId="21" fillId="2" borderId="1" xfId="5" applyFont="1" applyFill="1" applyBorder="1" applyAlignment="1">
      <alignment horizontal="center" vertical="center" wrapText="1"/>
    </xf>
    <xf numFmtId="0" fontId="21" fillId="2" borderId="2" xfId="5" applyFont="1" applyFill="1" applyBorder="1" applyAlignment="1">
      <alignment horizontal="center" vertical="center" wrapText="1"/>
    </xf>
    <xf numFmtId="0" fontId="8" fillId="2" borderId="5" xfId="5" applyFont="1" applyFill="1" applyBorder="1" applyAlignment="1">
      <alignment horizontal="right" vertical="top"/>
    </xf>
    <xf numFmtId="0" fontId="8" fillId="2" borderId="6" xfId="5" applyFont="1" applyFill="1" applyBorder="1" applyAlignment="1">
      <alignment horizontal="right" vertical="top"/>
    </xf>
    <xf numFmtId="0" fontId="7" fillId="0" borderId="0" xfId="5" applyFont="1" applyAlignment="1">
      <alignment horizontal="center"/>
    </xf>
    <xf numFmtId="0" fontId="16" fillId="0" borderId="0" xfId="5" applyFont="1" applyAlignment="1">
      <alignment horizontal="left"/>
    </xf>
    <xf numFmtId="0" fontId="8" fillId="0" borderId="0" xfId="5" applyFont="1" applyAlignment="1">
      <alignment horizontal="left"/>
    </xf>
    <xf numFmtId="0" fontId="21" fillId="2" borderId="4" xfId="5" applyFont="1" applyFill="1" applyBorder="1" applyAlignment="1">
      <alignment horizontal="center" vertical="center"/>
    </xf>
    <xf numFmtId="0" fontId="21" fillId="2" borderId="8" xfId="5" applyFont="1" applyFill="1" applyBorder="1" applyAlignment="1">
      <alignment horizontal="center" vertical="center"/>
    </xf>
    <xf numFmtId="0" fontId="21" fillId="3" borderId="5" xfId="5" applyFont="1" applyFill="1" applyBorder="1" applyAlignment="1">
      <alignment horizontal="center" vertical="top" wrapText="1"/>
    </xf>
    <xf numFmtId="0" fontId="21" fillId="3" borderId="6" xfId="5" applyFont="1" applyFill="1" applyBorder="1" applyAlignment="1">
      <alignment horizontal="center" vertical="top" wrapText="1"/>
    </xf>
  </cellXfs>
  <cellStyles count="13">
    <cellStyle name="Millares_Hoja1" xfId="8"/>
    <cellStyle name="Moneda 2" xfId="12"/>
    <cellStyle name="Moneda_Hoja1" xfId="9"/>
    <cellStyle name="Normal" xfId="0" builtinId="0"/>
    <cellStyle name="Normal 2" xfId="2"/>
    <cellStyle name="Normal 2 2" xfId="3"/>
    <cellStyle name="Normal 2 3" xfId="5"/>
    <cellStyle name="Normal 3" xfId="4"/>
    <cellStyle name="Normal 4" xfId="7"/>
    <cellStyle name="Normal 4 2" xfId="11"/>
    <cellStyle name="Normal_Hoja1" xfId="10"/>
    <cellStyle name="Porcentual 2" xfId="1"/>
    <cellStyle name="Porcentual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76</xdr:row>
      <xdr:rowOff>160020</xdr:rowOff>
    </xdr:from>
    <xdr:to>
      <xdr:col>1</xdr:col>
      <xdr:colOff>1685925</xdr:colOff>
      <xdr:row>80</xdr:row>
      <xdr:rowOff>76200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0" y="22730460"/>
          <a:ext cx="247078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 DESSENS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1</xdr:col>
      <xdr:colOff>1756907</xdr:colOff>
      <xdr:row>76</xdr:row>
      <xdr:rowOff>160020</xdr:rowOff>
    </xdr:from>
    <xdr:to>
      <xdr:col>3</xdr:col>
      <xdr:colOff>76200</xdr:colOff>
      <xdr:row>79</xdr:row>
      <xdr:rowOff>68580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2541767" y="22730460"/>
          <a:ext cx="236551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CÉLIDA BOTELLO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MUNICIPAL</a:t>
          </a:r>
        </a:p>
      </xdr:txBody>
    </xdr:sp>
    <xdr:clientData/>
  </xdr:twoCellAnchor>
  <xdr:twoCellAnchor>
    <xdr:from>
      <xdr:col>3</xdr:col>
      <xdr:colOff>305381</xdr:colOff>
      <xdr:row>76</xdr:row>
      <xdr:rowOff>167640</xdr:rowOff>
    </xdr:from>
    <xdr:to>
      <xdr:col>5</xdr:col>
      <xdr:colOff>693420</xdr:colOff>
      <xdr:row>80</xdr:row>
      <xdr:rowOff>15240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5136461" y="22738080"/>
          <a:ext cx="2818819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ING. VICTOR MARIN MARTINEZ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GRAL. DE INFRAESTRUCTURA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URBANA Y ECOLOGÍA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topLeftCell="A58" workbookViewId="0">
      <selection activeCell="B67" sqref="B67"/>
    </sheetView>
  </sheetViews>
  <sheetFormatPr baseColWidth="10" defaultColWidth="11.42578125" defaultRowHeight="15" x14ac:dyDescent="0.25"/>
  <cols>
    <col min="1" max="1" width="11.42578125" style="8"/>
    <col min="2" max="2" width="39.7109375" style="8" customWidth="1"/>
    <col min="3" max="4" width="19.28515625" style="8" customWidth="1"/>
    <col min="5" max="5" width="16.140625" style="8" customWidth="1"/>
    <col min="6" max="6" width="10.7109375" style="8" customWidth="1"/>
    <col min="7" max="16384" width="11.42578125" style="8"/>
  </cols>
  <sheetData>
    <row r="1" spans="1:8" ht="15.75" x14ac:dyDescent="0.25">
      <c r="A1" s="77" t="s">
        <v>0</v>
      </c>
      <c r="B1" s="77"/>
      <c r="C1" s="77"/>
      <c r="D1" s="77"/>
      <c r="E1" s="77"/>
      <c r="F1" s="77"/>
      <c r="G1" s="2"/>
      <c r="H1" s="2"/>
    </row>
    <row r="2" spans="1:8" ht="15.75" x14ac:dyDescent="0.25">
      <c r="A2" s="77" t="s">
        <v>3</v>
      </c>
      <c r="B2" s="77"/>
      <c r="C2" s="77"/>
      <c r="D2" s="77"/>
      <c r="E2" s="77"/>
      <c r="F2" s="77"/>
      <c r="G2" s="2"/>
      <c r="H2" s="2"/>
    </row>
    <row r="3" spans="1:8" ht="15.75" x14ac:dyDescent="0.25">
      <c r="A3" s="77" t="s">
        <v>4</v>
      </c>
      <c r="B3" s="77"/>
      <c r="C3" s="77"/>
      <c r="D3" s="77"/>
      <c r="E3" s="77"/>
      <c r="F3" s="77"/>
      <c r="G3" s="2"/>
      <c r="H3" s="2"/>
    </row>
    <row r="4" spans="1:8" ht="16.5" x14ac:dyDescent="0.3">
      <c r="A4" s="2"/>
      <c r="B4" s="2"/>
      <c r="C4" s="2"/>
      <c r="D4" s="2"/>
      <c r="E4" s="9"/>
      <c r="F4" s="3" t="s">
        <v>2</v>
      </c>
      <c r="G4" s="10"/>
      <c r="H4" s="2"/>
    </row>
    <row r="5" spans="1:8" x14ac:dyDescent="0.25">
      <c r="A5" s="2"/>
      <c r="B5" s="2"/>
      <c r="C5" s="2"/>
      <c r="D5" s="2"/>
      <c r="E5" s="11"/>
      <c r="F5" s="12"/>
      <c r="G5" s="2"/>
      <c r="H5" s="2"/>
    </row>
    <row r="6" spans="1:8" x14ac:dyDescent="0.25">
      <c r="A6" s="13" t="s">
        <v>0</v>
      </c>
      <c r="B6" s="2"/>
      <c r="C6" s="78" t="s">
        <v>56</v>
      </c>
      <c r="D6" s="78"/>
      <c r="E6" s="78"/>
      <c r="F6" s="12"/>
      <c r="G6" s="2"/>
      <c r="H6" s="2"/>
    </row>
    <row r="7" spans="1:8" ht="16.5" x14ac:dyDescent="0.3">
      <c r="A7" s="13"/>
      <c r="B7" s="2"/>
      <c r="C7" s="13"/>
      <c r="D7" s="2"/>
      <c r="E7" s="9"/>
      <c r="F7" s="12"/>
      <c r="G7" s="2"/>
      <c r="H7" s="2"/>
    </row>
    <row r="8" spans="1:8" ht="16.5" x14ac:dyDescent="0.3">
      <c r="A8" s="37" t="s">
        <v>60</v>
      </c>
      <c r="B8" s="2"/>
      <c r="C8" s="13"/>
      <c r="D8" s="2"/>
      <c r="E8" s="9"/>
      <c r="F8" s="12"/>
      <c r="G8" s="2"/>
      <c r="H8" s="2"/>
    </row>
    <row r="9" spans="1:8" x14ac:dyDescent="0.25">
      <c r="A9" s="38" t="s">
        <v>5</v>
      </c>
      <c r="B9" s="38"/>
      <c r="C9" s="14"/>
      <c r="D9" s="15"/>
      <c r="E9" s="16">
        <v>0</v>
      </c>
      <c r="F9" s="2"/>
      <c r="G9" s="2"/>
      <c r="H9" s="2"/>
    </row>
    <row r="10" spans="1:8" x14ac:dyDescent="0.25">
      <c r="A10" s="38" t="s">
        <v>18</v>
      </c>
      <c r="B10" s="38"/>
      <c r="C10" s="17"/>
      <c r="D10" s="15"/>
      <c r="E10" s="18">
        <v>13419861.9</v>
      </c>
      <c r="F10" s="12"/>
      <c r="G10" s="2"/>
      <c r="H10" s="2"/>
    </row>
    <row r="11" spans="1:8" x14ac:dyDescent="0.25">
      <c r="A11" s="38"/>
      <c r="B11" s="38"/>
      <c r="C11" s="17"/>
      <c r="D11" s="15"/>
      <c r="E11" s="18"/>
      <c r="F11" s="12"/>
      <c r="G11" s="2"/>
      <c r="H11" s="2"/>
    </row>
    <row r="12" spans="1:8" x14ac:dyDescent="0.25">
      <c r="A12" s="38" t="s">
        <v>19</v>
      </c>
      <c r="B12" s="38"/>
      <c r="C12" s="17"/>
      <c r="D12" s="15"/>
      <c r="E12" s="18">
        <v>259808.03</v>
      </c>
      <c r="F12" s="12"/>
      <c r="G12" s="2"/>
      <c r="H12" s="2"/>
    </row>
    <row r="13" spans="1:8" x14ac:dyDescent="0.25">
      <c r="A13" s="79" t="s">
        <v>6</v>
      </c>
      <c r="B13" s="79"/>
      <c r="C13" s="19"/>
      <c r="D13" s="15"/>
      <c r="E13" s="18">
        <f>E9+E10-E12</f>
        <v>13160053.870000001</v>
      </c>
      <c r="F13" s="12"/>
      <c r="G13" s="2"/>
      <c r="H13" s="20"/>
    </row>
    <row r="14" spans="1:8" x14ac:dyDescent="0.25">
      <c r="A14" s="38" t="s">
        <v>20</v>
      </c>
      <c r="B14" s="38"/>
      <c r="C14" s="17"/>
      <c r="D14" s="15"/>
      <c r="E14" s="18">
        <v>13160127.07</v>
      </c>
      <c r="F14" s="12"/>
      <c r="G14" s="2"/>
      <c r="H14" s="20"/>
    </row>
    <row r="15" spans="1:8" x14ac:dyDescent="0.25">
      <c r="A15" s="37" t="s">
        <v>7</v>
      </c>
      <c r="B15" s="38"/>
      <c r="C15" s="19"/>
      <c r="D15" s="15"/>
      <c r="E15" s="18">
        <f>E13-E14</f>
        <v>-73.199999999254942</v>
      </c>
      <c r="F15" s="12"/>
      <c r="G15" s="2"/>
      <c r="H15" s="20"/>
    </row>
    <row r="16" spans="1:8" ht="15.75" thickBot="1" x14ac:dyDescent="0.3">
      <c r="A16" s="2"/>
      <c r="B16" s="2"/>
      <c r="C16" s="2"/>
      <c r="D16" s="2"/>
      <c r="E16" s="2"/>
      <c r="F16" s="12"/>
      <c r="G16" s="2"/>
      <c r="H16" s="20"/>
    </row>
    <row r="17" spans="1:8" ht="24" customHeight="1" x14ac:dyDescent="0.25">
      <c r="A17" s="73" t="s">
        <v>8</v>
      </c>
      <c r="B17" s="73" t="s">
        <v>9</v>
      </c>
      <c r="C17" s="73" t="s">
        <v>10</v>
      </c>
      <c r="D17" s="73" t="s">
        <v>11</v>
      </c>
      <c r="E17" s="80" t="s">
        <v>12</v>
      </c>
      <c r="F17" s="73" t="s">
        <v>13</v>
      </c>
      <c r="G17" s="2"/>
      <c r="H17" s="20"/>
    </row>
    <row r="18" spans="1:8" ht="24" customHeight="1" thickBot="1" x14ac:dyDescent="0.3">
      <c r="A18" s="74"/>
      <c r="B18" s="74"/>
      <c r="C18" s="74"/>
      <c r="D18" s="74"/>
      <c r="E18" s="81"/>
      <c r="F18" s="74"/>
      <c r="G18" s="2"/>
      <c r="H18" s="21"/>
    </row>
    <row r="19" spans="1:8" ht="24" customHeight="1" thickBot="1" x14ac:dyDescent="0.3">
      <c r="A19" s="41"/>
      <c r="B19" s="42" t="s">
        <v>23</v>
      </c>
      <c r="C19" s="41"/>
      <c r="D19" s="41"/>
      <c r="E19" s="41"/>
      <c r="F19" s="43">
        <f>(D23*100%)/46189002.07</f>
        <v>0</v>
      </c>
      <c r="G19" s="2"/>
      <c r="H19" s="21"/>
    </row>
    <row r="20" spans="1:8" ht="54" x14ac:dyDescent="0.25">
      <c r="A20" s="29">
        <v>3</v>
      </c>
      <c r="B20" s="30" t="s">
        <v>29</v>
      </c>
      <c r="C20" s="4">
        <v>4400000</v>
      </c>
      <c r="D20" s="5">
        <v>0</v>
      </c>
      <c r="E20" s="36">
        <f>(C20-D20)</f>
        <v>4400000</v>
      </c>
      <c r="F20" s="22"/>
      <c r="G20" s="2"/>
      <c r="H20" s="21"/>
    </row>
    <row r="21" spans="1:8" ht="40.5" x14ac:dyDescent="0.25">
      <c r="A21" s="29">
        <v>4</v>
      </c>
      <c r="B21" s="30" t="s">
        <v>30</v>
      </c>
      <c r="C21" s="4">
        <v>4400000</v>
      </c>
      <c r="D21" s="5">
        <v>0</v>
      </c>
      <c r="E21" s="36">
        <f t="shared" ref="E21:E22" si="0">(C21-D21)</f>
        <v>4400000</v>
      </c>
      <c r="F21" s="22"/>
      <c r="G21" s="2"/>
      <c r="H21" s="21"/>
    </row>
    <row r="22" spans="1:8" ht="54.75" thickBot="1" x14ac:dyDescent="0.3">
      <c r="A22" s="29">
        <v>5</v>
      </c>
      <c r="B22" s="30" t="s">
        <v>57</v>
      </c>
      <c r="C22" s="4">
        <v>5500000</v>
      </c>
      <c r="D22" s="5">
        <v>0</v>
      </c>
      <c r="E22" s="36">
        <f t="shared" si="0"/>
        <v>5500000</v>
      </c>
      <c r="F22" s="22"/>
      <c r="G22" s="2"/>
      <c r="H22" s="21"/>
    </row>
    <row r="23" spans="1:8" ht="24" customHeight="1" thickBot="1" x14ac:dyDescent="0.3">
      <c r="A23" s="44"/>
      <c r="B23" s="45" t="s">
        <v>24</v>
      </c>
      <c r="C23" s="41">
        <f>SUM(C20:C22)</f>
        <v>14300000</v>
      </c>
      <c r="D23" s="41">
        <f t="shared" ref="D23:E23" si="1">SUM(D20:D22)</f>
        <v>0</v>
      </c>
      <c r="E23" s="41">
        <f t="shared" si="1"/>
        <v>14300000</v>
      </c>
      <c r="F23" s="22"/>
      <c r="G23" s="2"/>
      <c r="H23" s="21"/>
    </row>
    <row r="24" spans="1:8" ht="24" customHeight="1" thickBot="1" x14ac:dyDescent="0.3">
      <c r="A24" s="41"/>
      <c r="B24" s="42" t="s">
        <v>25</v>
      </c>
      <c r="C24" s="41"/>
      <c r="D24" s="41"/>
      <c r="E24" s="41"/>
      <c r="F24" s="43">
        <f>(D28*100%)/46189002.07</f>
        <v>0</v>
      </c>
      <c r="G24" s="2"/>
      <c r="H24" s="21"/>
    </row>
    <row r="25" spans="1:8" ht="24" customHeight="1" x14ac:dyDescent="0.25">
      <c r="A25" s="29">
        <v>23</v>
      </c>
      <c r="B25" s="30" t="s">
        <v>31</v>
      </c>
      <c r="C25" s="4">
        <v>187098.62</v>
      </c>
      <c r="D25" s="5">
        <v>0</v>
      </c>
      <c r="E25" s="36">
        <f t="shared" ref="E25:E26" si="2">(C25-D25)</f>
        <v>187098.62</v>
      </c>
      <c r="F25" s="22"/>
      <c r="G25" s="2"/>
      <c r="H25" s="21"/>
    </row>
    <row r="26" spans="1:8" ht="26.25" customHeight="1" x14ac:dyDescent="0.25">
      <c r="A26" s="29">
        <v>24</v>
      </c>
      <c r="B26" s="30" t="s">
        <v>32</v>
      </c>
      <c r="C26" s="4">
        <v>187098.62</v>
      </c>
      <c r="D26" s="5">
        <v>0</v>
      </c>
      <c r="E26" s="36">
        <f t="shared" si="2"/>
        <v>187098.62</v>
      </c>
      <c r="F26" s="22"/>
      <c r="G26" s="2"/>
      <c r="H26" s="21"/>
    </row>
    <row r="27" spans="1:8" ht="24" customHeight="1" thickBot="1" x14ac:dyDescent="0.3">
      <c r="A27" s="29"/>
      <c r="B27" s="30"/>
      <c r="C27" s="4"/>
      <c r="D27" s="5"/>
      <c r="E27" s="36"/>
      <c r="F27" s="22"/>
      <c r="G27" s="2"/>
      <c r="H27" s="21"/>
    </row>
    <row r="28" spans="1:8" ht="24" customHeight="1" thickBot="1" x14ac:dyDescent="0.3">
      <c r="A28" s="44"/>
      <c r="B28" s="45" t="s">
        <v>26</v>
      </c>
      <c r="C28" s="41">
        <f>SUM(C25:C27)</f>
        <v>374197.24</v>
      </c>
      <c r="D28" s="41">
        <f>SUM(D25:D27)</f>
        <v>0</v>
      </c>
      <c r="E28" s="41">
        <f>SUM(E25:E27)</f>
        <v>374197.24</v>
      </c>
      <c r="F28" s="22"/>
      <c r="G28" s="2"/>
      <c r="H28" s="21"/>
    </row>
    <row r="29" spans="1:8" ht="24" customHeight="1" thickBot="1" x14ac:dyDescent="0.3">
      <c r="A29" s="41"/>
      <c r="B29" s="42" t="s">
        <v>14</v>
      </c>
      <c r="C29" s="41"/>
      <c r="D29" s="41"/>
      <c r="E29" s="41"/>
      <c r="F29" s="43">
        <f>(D37*100%)/46189002.07</f>
        <v>5.0974911656063845E-3</v>
      </c>
      <c r="G29" s="2"/>
      <c r="H29" s="21"/>
    </row>
    <row r="30" spans="1:8" ht="40.5" x14ac:dyDescent="0.25">
      <c r="A30" s="29">
        <v>9</v>
      </c>
      <c r="B30" s="30" t="s">
        <v>33</v>
      </c>
      <c r="C30" s="4">
        <v>258320.55</v>
      </c>
      <c r="D30" s="5">
        <v>0</v>
      </c>
      <c r="E30" s="36">
        <f t="shared" ref="E30:E36" si="3">(C30-D30)</f>
        <v>258320.55</v>
      </c>
      <c r="F30" s="22"/>
      <c r="G30" s="2"/>
      <c r="H30" s="21"/>
    </row>
    <row r="31" spans="1:8" ht="40.5" x14ac:dyDescent="0.25">
      <c r="A31" s="29">
        <v>10</v>
      </c>
      <c r="B31" s="30" t="s">
        <v>34</v>
      </c>
      <c r="C31" s="4">
        <v>163675.44</v>
      </c>
      <c r="D31" s="5">
        <v>0</v>
      </c>
      <c r="E31" s="36">
        <f t="shared" si="3"/>
        <v>163675.44</v>
      </c>
      <c r="F31" s="22"/>
      <c r="G31" s="2"/>
      <c r="H31" s="21"/>
    </row>
    <row r="32" spans="1:8" ht="27" x14ac:dyDescent="0.25">
      <c r="A32" s="29">
        <v>11</v>
      </c>
      <c r="B32" s="30" t="s">
        <v>35</v>
      </c>
      <c r="C32" s="4">
        <v>78807.12</v>
      </c>
      <c r="D32" s="5">
        <v>0</v>
      </c>
      <c r="E32" s="36">
        <f t="shared" si="3"/>
        <v>78807.12</v>
      </c>
      <c r="F32" s="22"/>
      <c r="G32" s="2"/>
      <c r="H32" s="21"/>
    </row>
    <row r="33" spans="1:8" ht="40.5" x14ac:dyDescent="0.25">
      <c r="A33" s="29">
        <v>12</v>
      </c>
      <c r="B33" s="30" t="s">
        <v>36</v>
      </c>
      <c r="C33" s="4">
        <v>364222.1</v>
      </c>
      <c r="D33" s="5">
        <v>0</v>
      </c>
      <c r="E33" s="36">
        <f t="shared" si="3"/>
        <v>364222.1</v>
      </c>
      <c r="F33" s="22"/>
      <c r="G33" s="2"/>
      <c r="H33" s="21"/>
    </row>
    <row r="34" spans="1:8" ht="27" x14ac:dyDescent="0.25">
      <c r="A34" s="29">
        <v>13</v>
      </c>
      <c r="B34" s="30" t="s">
        <v>37</v>
      </c>
      <c r="C34" s="4">
        <v>2990641.63</v>
      </c>
      <c r="D34" s="5">
        <v>0</v>
      </c>
      <c r="E34" s="36">
        <f t="shared" si="3"/>
        <v>2990641.63</v>
      </c>
      <c r="F34" s="22"/>
      <c r="G34" s="2"/>
      <c r="H34" s="21"/>
    </row>
    <row r="35" spans="1:8" ht="27" x14ac:dyDescent="0.25">
      <c r="A35" s="29">
        <v>14</v>
      </c>
      <c r="B35" s="30" t="s">
        <v>38</v>
      </c>
      <c r="C35" s="4">
        <v>5482144.3200000003</v>
      </c>
      <c r="D35" s="5">
        <v>0</v>
      </c>
      <c r="E35" s="36">
        <f t="shared" si="3"/>
        <v>5482144.3200000003</v>
      </c>
      <c r="F35" s="22"/>
      <c r="G35" s="2"/>
      <c r="H35" s="21"/>
    </row>
    <row r="36" spans="1:8" ht="41.25" thickBot="1" x14ac:dyDescent="0.3">
      <c r="A36" s="29" t="s">
        <v>58</v>
      </c>
      <c r="B36" s="30" t="s">
        <v>59</v>
      </c>
      <c r="C36" s="4">
        <v>784826.77</v>
      </c>
      <c r="D36" s="4">
        <v>235448.03</v>
      </c>
      <c r="E36" s="36">
        <f t="shared" si="3"/>
        <v>549378.74</v>
      </c>
      <c r="F36" s="22"/>
      <c r="G36" s="2"/>
      <c r="H36" s="21"/>
    </row>
    <row r="37" spans="1:8" ht="24" customHeight="1" thickBot="1" x14ac:dyDescent="0.3">
      <c r="A37" s="44"/>
      <c r="B37" s="45" t="s">
        <v>15</v>
      </c>
      <c r="C37" s="41">
        <f>SUM(C30:C36)</f>
        <v>10122637.93</v>
      </c>
      <c r="D37" s="41">
        <f t="shared" ref="D37:E37" si="4">SUM(D30:D36)</f>
        <v>235448.03</v>
      </c>
      <c r="E37" s="41">
        <f t="shared" si="4"/>
        <v>9887189.9000000004</v>
      </c>
      <c r="F37" s="22"/>
      <c r="G37" s="2"/>
      <c r="H37" s="21"/>
    </row>
    <row r="38" spans="1:8" ht="24" customHeight="1" thickBot="1" x14ac:dyDescent="0.3">
      <c r="A38" s="41"/>
      <c r="B38" s="42" t="s">
        <v>16</v>
      </c>
      <c r="C38" s="41"/>
      <c r="D38" s="41"/>
      <c r="E38" s="41"/>
      <c r="F38" s="43">
        <f>(D47*100%)/46189002.07</f>
        <v>0</v>
      </c>
      <c r="G38" s="2"/>
      <c r="H38" s="21"/>
    </row>
    <row r="39" spans="1:8" ht="40.5" x14ac:dyDescent="0.25">
      <c r="A39" s="66">
        <v>15</v>
      </c>
      <c r="B39" s="67" t="s">
        <v>39</v>
      </c>
      <c r="C39" s="68">
        <v>856206.29</v>
      </c>
      <c r="D39" s="69">
        <v>0</v>
      </c>
      <c r="E39" s="70">
        <f t="shared" ref="E39:E45" si="5">(C39-D39)</f>
        <v>856206.29</v>
      </c>
      <c r="F39" s="71"/>
      <c r="G39" s="2"/>
      <c r="H39" s="21"/>
    </row>
    <row r="40" spans="1:8" ht="41.25" thickBot="1" x14ac:dyDescent="0.3">
      <c r="A40" s="31">
        <v>16</v>
      </c>
      <c r="B40" s="32" t="s">
        <v>40</v>
      </c>
      <c r="C40" s="33">
        <v>395413.66</v>
      </c>
      <c r="D40" s="34">
        <v>0</v>
      </c>
      <c r="E40" s="64">
        <f t="shared" si="5"/>
        <v>395413.66</v>
      </c>
      <c r="F40" s="65"/>
      <c r="G40" s="2"/>
      <c r="H40" s="21"/>
    </row>
    <row r="41" spans="1:8" ht="40.5" x14ac:dyDescent="0.25">
      <c r="A41" s="29">
        <v>17</v>
      </c>
      <c r="B41" s="30" t="s">
        <v>41</v>
      </c>
      <c r="C41" s="4">
        <v>219771.68</v>
      </c>
      <c r="D41" s="5">
        <v>0</v>
      </c>
      <c r="E41" s="36">
        <f t="shared" si="5"/>
        <v>219771.68</v>
      </c>
      <c r="F41" s="22"/>
      <c r="G41" s="2"/>
      <c r="H41" s="21"/>
    </row>
    <row r="42" spans="1:8" ht="40.5" x14ac:dyDescent="0.25">
      <c r="A42" s="28">
        <v>18</v>
      </c>
      <c r="B42" s="30" t="s">
        <v>42</v>
      </c>
      <c r="C42" s="4">
        <v>124158.9</v>
      </c>
      <c r="D42" s="5">
        <v>0</v>
      </c>
      <c r="E42" s="36">
        <f t="shared" si="5"/>
        <v>124158.9</v>
      </c>
      <c r="F42" s="22"/>
      <c r="G42" s="2"/>
      <c r="H42" s="21"/>
    </row>
    <row r="43" spans="1:8" ht="40.5" x14ac:dyDescent="0.25">
      <c r="A43" s="29">
        <v>19</v>
      </c>
      <c r="B43" s="30" t="s">
        <v>43</v>
      </c>
      <c r="C43" s="4">
        <v>522618.73</v>
      </c>
      <c r="D43" s="5">
        <v>0</v>
      </c>
      <c r="E43" s="36">
        <f t="shared" si="5"/>
        <v>522618.73</v>
      </c>
      <c r="F43" s="22"/>
      <c r="G43" s="2"/>
      <c r="H43" s="21"/>
    </row>
    <row r="44" spans="1:8" ht="27" x14ac:dyDescent="0.25">
      <c r="A44" s="29">
        <v>20</v>
      </c>
      <c r="B44" s="30" t="s">
        <v>44</v>
      </c>
      <c r="C44" s="4">
        <v>79790.429999999993</v>
      </c>
      <c r="D44" s="5">
        <v>0</v>
      </c>
      <c r="E44" s="36">
        <f t="shared" si="5"/>
        <v>79790.429999999993</v>
      </c>
      <c r="F44" s="22"/>
      <c r="G44" s="2"/>
      <c r="H44" s="21"/>
    </row>
    <row r="45" spans="1:8" ht="27" x14ac:dyDescent="0.25">
      <c r="A45" s="29">
        <v>21</v>
      </c>
      <c r="B45" s="30" t="s">
        <v>45</v>
      </c>
      <c r="C45" s="4">
        <v>4777750.03</v>
      </c>
      <c r="D45" s="5">
        <v>0</v>
      </c>
      <c r="E45" s="36">
        <f t="shared" si="5"/>
        <v>4777750.03</v>
      </c>
      <c r="F45" s="22"/>
      <c r="G45" s="2"/>
      <c r="H45" s="21"/>
    </row>
    <row r="46" spans="1:8" ht="24" customHeight="1" thickBot="1" x14ac:dyDescent="0.3">
      <c r="A46" s="29"/>
      <c r="B46" s="30"/>
      <c r="C46" s="4"/>
      <c r="D46" s="5"/>
      <c r="E46" s="36"/>
      <c r="F46" s="22"/>
      <c r="G46" s="2"/>
      <c r="H46" s="21"/>
    </row>
    <row r="47" spans="1:8" ht="24" customHeight="1" thickBot="1" x14ac:dyDescent="0.3">
      <c r="A47" s="44"/>
      <c r="B47" s="45" t="s">
        <v>17</v>
      </c>
      <c r="C47" s="41">
        <f>SUM(C39:C46)</f>
        <v>6975709.7200000007</v>
      </c>
      <c r="D47" s="41">
        <f t="shared" ref="D47:E47" si="6">SUM(D39:D46)</f>
        <v>0</v>
      </c>
      <c r="E47" s="41">
        <f t="shared" si="6"/>
        <v>6975709.7200000007</v>
      </c>
      <c r="F47" s="22"/>
      <c r="G47" s="2"/>
      <c r="H47" s="21"/>
    </row>
    <row r="48" spans="1:8" ht="24" customHeight="1" thickBot="1" x14ac:dyDescent="0.3">
      <c r="A48" s="41"/>
      <c r="B48" s="42" t="s">
        <v>27</v>
      </c>
      <c r="C48" s="41"/>
      <c r="D48" s="41"/>
      <c r="E48" s="41"/>
      <c r="F48" s="43">
        <f>(D53*100%)/46189002.07</f>
        <v>0</v>
      </c>
      <c r="G48" s="2"/>
      <c r="H48" s="21"/>
    </row>
    <row r="49" spans="1:8" ht="27" x14ac:dyDescent="0.25">
      <c r="A49" s="6">
        <v>6</v>
      </c>
      <c r="B49" s="7" t="s">
        <v>46</v>
      </c>
      <c r="C49" s="4">
        <v>491900</v>
      </c>
      <c r="D49" s="5">
        <v>0</v>
      </c>
      <c r="E49" s="36">
        <f t="shared" ref="E49:E51" si="7">(C49-D49)</f>
        <v>491900</v>
      </c>
      <c r="F49" s="22"/>
      <c r="G49" s="2"/>
      <c r="H49" s="21"/>
    </row>
    <row r="50" spans="1:8" ht="27" x14ac:dyDescent="0.25">
      <c r="A50" s="6">
        <v>7</v>
      </c>
      <c r="B50" s="7" t="s">
        <v>47</v>
      </c>
      <c r="C50" s="4">
        <v>358850</v>
      </c>
      <c r="D50" s="5">
        <v>0</v>
      </c>
      <c r="E50" s="36">
        <f t="shared" si="7"/>
        <v>358850</v>
      </c>
      <c r="F50" s="22"/>
      <c r="G50" s="2"/>
      <c r="H50" s="21"/>
    </row>
    <row r="51" spans="1:8" ht="27" x14ac:dyDescent="0.25">
      <c r="A51" s="6">
        <v>8</v>
      </c>
      <c r="B51" s="7" t="s">
        <v>48</v>
      </c>
      <c r="C51" s="4">
        <v>493162.97</v>
      </c>
      <c r="D51" s="5">
        <v>0</v>
      </c>
      <c r="E51" s="36">
        <f t="shared" si="7"/>
        <v>493162.97</v>
      </c>
      <c r="F51" s="22"/>
      <c r="G51" s="2"/>
      <c r="H51" s="21"/>
    </row>
    <row r="52" spans="1:8" ht="24" customHeight="1" thickBot="1" x14ac:dyDescent="0.3">
      <c r="A52" s="6"/>
      <c r="B52" s="7"/>
      <c r="C52" s="4"/>
      <c r="D52" s="5"/>
      <c r="E52" s="36"/>
      <c r="F52" s="22"/>
      <c r="G52" s="2"/>
      <c r="H52" s="21"/>
    </row>
    <row r="53" spans="1:8" ht="24" customHeight="1" thickBot="1" x14ac:dyDescent="0.3">
      <c r="A53" s="44"/>
      <c r="B53" s="45" t="s">
        <v>28</v>
      </c>
      <c r="C53" s="41">
        <f>SUM(C49:C52)</f>
        <v>1343912.97</v>
      </c>
      <c r="D53" s="41">
        <f>SUM(D49:D52)</f>
        <v>0</v>
      </c>
      <c r="E53" s="41">
        <f>SUM(E49:E52)</f>
        <v>1343912.97</v>
      </c>
      <c r="F53" s="22"/>
      <c r="G53" s="2"/>
      <c r="H53" s="21"/>
    </row>
    <row r="54" spans="1:8" ht="24" customHeight="1" thickBot="1" x14ac:dyDescent="0.3">
      <c r="A54" s="41"/>
      <c r="B54" s="42" t="s">
        <v>21</v>
      </c>
      <c r="C54" s="41"/>
      <c r="D54" s="41"/>
      <c r="E54" s="41"/>
      <c r="F54" s="43">
        <f>(D58*100%)/46189002.07</f>
        <v>0</v>
      </c>
      <c r="G54" s="2"/>
      <c r="H54" s="21"/>
    </row>
    <row r="55" spans="1:8" ht="54" x14ac:dyDescent="0.25">
      <c r="A55" s="1">
        <v>1</v>
      </c>
      <c r="B55" s="30" t="s">
        <v>49</v>
      </c>
      <c r="C55" s="4">
        <v>9354931.5700000003</v>
      </c>
      <c r="D55" s="5">
        <v>0</v>
      </c>
      <c r="E55" s="36">
        <f t="shared" ref="E55:E56" si="8">(C55-D55)</f>
        <v>9354931.5700000003</v>
      </c>
      <c r="F55" s="22"/>
      <c r="G55" s="2"/>
      <c r="H55" s="21"/>
    </row>
    <row r="56" spans="1:8" ht="54" x14ac:dyDescent="0.25">
      <c r="A56" s="29">
        <v>2</v>
      </c>
      <c r="B56" s="30" t="s">
        <v>50</v>
      </c>
      <c r="C56" s="4">
        <v>2338732.9</v>
      </c>
      <c r="D56" s="5">
        <v>0</v>
      </c>
      <c r="E56" s="36">
        <f t="shared" si="8"/>
        <v>2338732.9</v>
      </c>
      <c r="F56" s="22"/>
      <c r="G56" s="2"/>
      <c r="H56" s="21"/>
    </row>
    <row r="57" spans="1:8" ht="14.45" customHeight="1" thickBot="1" x14ac:dyDescent="0.3">
      <c r="A57" s="29"/>
      <c r="B57" s="30"/>
      <c r="C57" s="4"/>
      <c r="D57" s="5"/>
      <c r="E57" s="36"/>
      <c r="F57" s="22"/>
      <c r="G57" s="2"/>
      <c r="H57" s="21"/>
    </row>
    <row r="58" spans="1:8" ht="24" customHeight="1" thickBot="1" x14ac:dyDescent="0.3">
      <c r="A58" s="44"/>
      <c r="B58" s="45" t="s">
        <v>22</v>
      </c>
      <c r="C58" s="41">
        <f>SUM(C55:C57)</f>
        <v>11693664.470000001</v>
      </c>
      <c r="D58" s="41">
        <f>SUM(D55:D57)</f>
        <v>0</v>
      </c>
      <c r="E58" s="41">
        <f>SUM(E55:E57)</f>
        <v>11693664.470000001</v>
      </c>
      <c r="F58" s="22"/>
      <c r="G58" s="2"/>
      <c r="H58" s="21"/>
    </row>
    <row r="59" spans="1:8" ht="24" customHeight="1" thickBot="1" x14ac:dyDescent="0.3">
      <c r="A59" s="41"/>
      <c r="B59" s="42" t="s">
        <v>52</v>
      </c>
      <c r="C59" s="41"/>
      <c r="D59" s="41"/>
      <c r="E59" s="41"/>
      <c r="F59" s="43">
        <f>(D64*100%)/46189002.07</f>
        <v>0</v>
      </c>
      <c r="G59" s="2"/>
      <c r="H59" s="21"/>
    </row>
    <row r="60" spans="1:8" ht="27" x14ac:dyDescent="0.25">
      <c r="A60" s="28">
        <v>25</v>
      </c>
      <c r="B60" s="30" t="s">
        <v>53</v>
      </c>
      <c r="C60" s="35">
        <v>630485.21</v>
      </c>
      <c r="D60" s="5">
        <v>0</v>
      </c>
      <c r="E60" s="36">
        <f t="shared" ref="E60:E62" si="9">(C60-D60)</f>
        <v>630485.21</v>
      </c>
      <c r="F60" s="22"/>
      <c r="G60" s="2"/>
      <c r="H60" s="21"/>
    </row>
    <row r="61" spans="1:8" ht="40.5" x14ac:dyDescent="0.25">
      <c r="A61" s="28">
        <v>26</v>
      </c>
      <c r="B61" s="30" t="s">
        <v>54</v>
      </c>
      <c r="C61" s="4">
        <v>84194.38</v>
      </c>
      <c r="D61" s="5">
        <v>0</v>
      </c>
      <c r="E61" s="36">
        <f t="shared" si="9"/>
        <v>84194.38</v>
      </c>
      <c r="F61" s="22"/>
      <c r="G61" s="2"/>
      <c r="H61" s="21"/>
    </row>
    <row r="62" spans="1:8" ht="27" x14ac:dyDescent="0.25">
      <c r="A62" s="28">
        <v>27</v>
      </c>
      <c r="B62" s="30" t="s">
        <v>55</v>
      </c>
      <c r="C62" s="4">
        <v>664200.15</v>
      </c>
      <c r="D62" s="5">
        <v>0</v>
      </c>
      <c r="E62" s="36">
        <f t="shared" si="9"/>
        <v>664200.15</v>
      </c>
      <c r="F62" s="22"/>
      <c r="G62" s="2"/>
      <c r="H62" s="21"/>
    </row>
    <row r="63" spans="1:8" ht="14.45" customHeight="1" thickBot="1" x14ac:dyDescent="0.3">
      <c r="A63" s="6"/>
      <c r="B63" s="30"/>
      <c r="C63" s="4"/>
      <c r="D63" s="5"/>
      <c r="E63" s="36"/>
      <c r="F63" s="22"/>
      <c r="G63" s="2"/>
      <c r="H63" s="21"/>
    </row>
    <row r="64" spans="1:8" ht="24" customHeight="1" thickBot="1" x14ac:dyDescent="0.3">
      <c r="A64" s="44"/>
      <c r="B64" s="45" t="s">
        <v>51</v>
      </c>
      <c r="C64" s="41">
        <f>SUM(C60:C63)</f>
        <v>1378879.74</v>
      </c>
      <c r="D64" s="41">
        <f>SUM(D60:D63)</f>
        <v>0</v>
      </c>
      <c r="E64" s="41">
        <f>SUM(E60:E63)</f>
        <v>1378879.74</v>
      </c>
      <c r="F64" s="65"/>
      <c r="G64" s="2"/>
      <c r="H64" s="21"/>
    </row>
    <row r="65" spans="1:8" ht="24" customHeight="1" thickBot="1" x14ac:dyDescent="0.3">
      <c r="A65" s="50"/>
      <c r="B65" s="51"/>
      <c r="C65" s="52"/>
      <c r="D65" s="52"/>
      <c r="E65" s="53"/>
      <c r="F65" s="22"/>
      <c r="G65" s="2"/>
      <c r="H65" s="21"/>
    </row>
    <row r="66" spans="1:8" ht="24" customHeight="1" thickBot="1" x14ac:dyDescent="0.3">
      <c r="A66" s="47"/>
      <c r="B66" s="82" t="s">
        <v>62</v>
      </c>
      <c r="C66" s="83"/>
      <c r="D66" s="48"/>
      <c r="E66" s="49"/>
      <c r="F66" s="43">
        <f>(D68*100%)/46189002.07</f>
        <v>5.2739827466032107E-4</v>
      </c>
      <c r="G66" s="2"/>
      <c r="H66" s="21"/>
    </row>
    <row r="67" spans="1:8" ht="17.25" thickBot="1" x14ac:dyDescent="0.35">
      <c r="A67" s="23"/>
      <c r="B67" s="72" t="s">
        <v>64</v>
      </c>
      <c r="C67" s="59">
        <v>150000</v>
      </c>
      <c r="D67" s="59">
        <v>24360</v>
      </c>
      <c r="E67" s="60">
        <f>C67-D67</f>
        <v>125640</v>
      </c>
      <c r="F67" s="62"/>
      <c r="G67" s="2"/>
      <c r="H67" s="2"/>
    </row>
    <row r="68" spans="1:8" ht="17.25" thickBot="1" x14ac:dyDescent="0.35">
      <c r="A68" s="56"/>
      <c r="B68" s="57" t="s">
        <v>63</v>
      </c>
      <c r="C68" s="58">
        <v>150000</v>
      </c>
      <c r="D68" s="58">
        <v>24360</v>
      </c>
      <c r="E68" s="61">
        <f>E67</f>
        <v>125640</v>
      </c>
      <c r="F68" s="63"/>
      <c r="G68" s="2"/>
      <c r="H68" s="2"/>
    </row>
    <row r="69" spans="1:8" ht="17.25" thickBot="1" x14ac:dyDescent="0.35">
      <c r="A69" s="54"/>
      <c r="B69" s="55"/>
      <c r="C69" s="59"/>
      <c r="D69" s="24"/>
      <c r="E69" s="25"/>
      <c r="F69" s="26"/>
      <c r="G69" s="2"/>
      <c r="H69" s="2"/>
    </row>
    <row r="70" spans="1:8" ht="17.25" thickBot="1" x14ac:dyDescent="0.3">
      <c r="A70" s="75" t="s">
        <v>1</v>
      </c>
      <c r="B70" s="76"/>
      <c r="C70" s="39">
        <f>(C23+C28+C37+C47+C53+C58+C64+C68)</f>
        <v>46339002.07</v>
      </c>
      <c r="D70" s="39">
        <f>(D23+D28+D37+D47+D53+D58+D64+D68)</f>
        <v>259808.03</v>
      </c>
      <c r="E70" s="39">
        <f>(E23+E28+E37+E47+E53+E58+E64+E68)</f>
        <v>46079194.039999999</v>
      </c>
      <c r="F70" s="40">
        <f>(F19+F24+F29+F38+F48+F54+F59+F66)</f>
        <v>5.624889440266706E-3</v>
      </c>
      <c r="G70" s="2"/>
      <c r="H70" s="2"/>
    </row>
    <row r="71" spans="1:8" x14ac:dyDescent="0.25">
      <c r="A71" s="27"/>
      <c r="B71" s="27"/>
      <c r="C71" s="27"/>
      <c r="D71" s="27"/>
      <c r="E71" s="27"/>
      <c r="F71" s="27"/>
      <c r="G71" s="27"/>
      <c r="H71" s="27"/>
    </row>
    <row r="72" spans="1:8" x14ac:dyDescent="0.25">
      <c r="A72" s="46" t="s">
        <v>61</v>
      </c>
      <c r="B72" s="46"/>
      <c r="C72" s="46"/>
      <c r="D72" s="46"/>
    </row>
  </sheetData>
  <mergeCells count="13">
    <mergeCell ref="F17:F18"/>
    <mergeCell ref="A70:B70"/>
    <mergeCell ref="A1:F1"/>
    <mergeCell ref="A2:F2"/>
    <mergeCell ref="A3:F3"/>
    <mergeCell ref="C6:E6"/>
    <mergeCell ref="A13:B13"/>
    <mergeCell ref="A17:A18"/>
    <mergeCell ref="B17:B18"/>
    <mergeCell ref="C17:C18"/>
    <mergeCell ref="D17:D18"/>
    <mergeCell ref="E17:E18"/>
    <mergeCell ref="B66:C66"/>
  </mergeCells>
  <pageMargins left="0.43307086614173229" right="0.31496062992125984" top="0.39370078740157483" bottom="0.3937007874015748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13</vt:lpstr>
      <vt:lpstr>'ANEXO 13'!Área_de_impresión</vt:lpstr>
      <vt:lpstr>'ANEXO 13'!Títulos_a_imprimir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Hugo</cp:lastModifiedBy>
  <cp:lastPrinted>2019-05-14T16:56:57Z</cp:lastPrinted>
  <dcterms:created xsi:type="dcterms:W3CDTF">2012-07-12T15:47:58Z</dcterms:created>
  <dcterms:modified xsi:type="dcterms:W3CDTF">2019-05-14T17:17:33Z</dcterms:modified>
</cp:coreProperties>
</file>